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rom\Desktop\Spedice\"/>
    </mc:Choice>
  </mc:AlternateContent>
  <xr:revisionPtr revIDLastSave="0" documentId="13_ncr:1_{2EFB7EE0-5C46-432D-949C-33CFAA661C1A}" xr6:coauthVersionLast="47" xr6:coauthVersionMax="47" xr10:uidLastSave="{00000000-0000-0000-0000-000000000000}"/>
  <bookViews>
    <workbookView xWindow="-120" yWindow="-120" windowWidth="38640" windowHeight="21120" tabRatio="457" xr2:uid="{00000000-000D-0000-FFFF-FFFF00000000}"/>
  </bookViews>
  <sheets>
    <sheet name="2024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T9" i="1" l="1"/>
  <c r="T17" i="1"/>
  <c r="T16" i="1"/>
  <c r="T15" i="1" l="1"/>
  <c r="T12" i="1"/>
  <c r="T11" i="1"/>
  <c r="T8" i="1"/>
  <c r="T7" i="1" l="1"/>
  <c r="W7" i="1" s="1"/>
  <c r="W16" i="1"/>
  <c r="W17" i="1"/>
  <c r="W15" i="1"/>
  <c r="W12" i="1"/>
  <c r="W13" i="1"/>
  <c r="W11" i="1"/>
  <c r="W9" i="1"/>
  <c r="W8" i="1"/>
</calcChain>
</file>

<file path=xl/sharedStrings.xml><?xml version="1.0" encoding="utf-8"?>
<sst xmlns="http://schemas.openxmlformats.org/spreadsheetml/2006/main" count="126" uniqueCount="93">
  <si>
    <t>Objednávka</t>
  </si>
  <si>
    <t>Zákazník</t>
  </si>
  <si>
    <t>Dopravce</t>
  </si>
  <si>
    <t>Kod ceny</t>
  </si>
  <si>
    <t>Datum nakládky</t>
  </si>
  <si>
    <t>Nakládky</t>
  </si>
  <si>
    <t>Datum vykládky</t>
  </si>
  <si>
    <t>Stát</t>
  </si>
  <si>
    <t>PSČ</t>
  </si>
  <si>
    <t>Vykládky</t>
  </si>
  <si>
    <t>Objem</t>
  </si>
  <si>
    <t>Spediční cena</t>
  </si>
  <si>
    <t>Měna</t>
  </si>
  <si>
    <t>Dolní pásmo</t>
  </si>
  <si>
    <t>Horní pásmo</t>
  </si>
  <si>
    <t>Speditér</t>
  </si>
  <si>
    <t>Kurz k CZK</t>
  </si>
  <si>
    <t>Spediční cena v CZK</t>
  </si>
  <si>
    <t>Období</t>
  </si>
  <si>
    <t>Fakturační cena v CZK</t>
  </si>
  <si>
    <t>Profit v CZK</t>
  </si>
  <si>
    <t>765 02 Otrokovice, CZ</t>
  </si>
  <si>
    <t>DE</t>
  </si>
  <si>
    <t>EUR</t>
  </si>
  <si>
    <t>Continental Matador Rubber, s.r.o.</t>
  </si>
  <si>
    <t>Lukáš Uhlíř</t>
  </si>
  <si>
    <t>IBER - CARGO, spol. s r.o.</t>
  </si>
  <si>
    <t>ES</t>
  </si>
  <si>
    <t>CZ</t>
  </si>
  <si>
    <t>102 00 Praha 10-Hostivař, CZ</t>
  </si>
  <si>
    <t>Náhodný vzorek spedičních přeprav - kontrola ziskovosti</t>
  </si>
  <si>
    <t>BEST TRANSPORT, a.s.</t>
  </si>
  <si>
    <t>020 01 Púchov, SK</t>
  </si>
  <si>
    <t>34497 Korbach, DE</t>
  </si>
  <si>
    <t>CONNY CZ s. r. o.</t>
  </si>
  <si>
    <t>M2792</t>
  </si>
  <si>
    <t>AT</t>
  </si>
  <si>
    <t>4600 Wels, AT</t>
  </si>
  <si>
    <t>CZK</t>
  </si>
  <si>
    <t>KRANIMEX, spol. s r. o.</t>
  </si>
  <si>
    <t>90046 Most pri Bratislave, SK</t>
  </si>
  <si>
    <t>SANIGROUP d.o.o. Šabac</t>
  </si>
  <si>
    <t>22400 Ruma, RS</t>
  </si>
  <si>
    <t>Nenad Šurlan</t>
  </si>
  <si>
    <t>COES45</t>
  </si>
  <si>
    <t>45200 Illescas, ES</t>
  </si>
  <si>
    <t>MEZADO s. r. o.</t>
  </si>
  <si>
    <t>SK</t>
  </si>
  <si>
    <t>GB</t>
  </si>
  <si>
    <t>M0298</t>
  </si>
  <si>
    <t>Yokohama TWS Serbia doo</t>
  </si>
  <si>
    <t>Q1/2024</t>
  </si>
  <si>
    <t>Q2/2024</t>
  </si>
  <si>
    <t>Q3/2024</t>
  </si>
  <si>
    <t>ZA2400197</t>
  </si>
  <si>
    <t>Nikola Zajíčková Homolová</t>
  </si>
  <si>
    <t>2024/01</t>
  </si>
  <si>
    <t>2024/02</t>
  </si>
  <si>
    <t>2024/03</t>
  </si>
  <si>
    <t>ZA2400504</t>
  </si>
  <si>
    <t xml:space="preserve">Yokohama TWS Czech Republic a.s. </t>
  </si>
  <si>
    <t>RU780</t>
  </si>
  <si>
    <t>SS143AD</t>
  </si>
  <si>
    <t>SS14 Basildon, GB</t>
  </si>
  <si>
    <t>ZA2400978</t>
  </si>
  <si>
    <t>ZA2401281</t>
  </si>
  <si>
    <t>ČSAD Uherské Hradiště a.s.</t>
  </si>
  <si>
    <t>VN067</t>
  </si>
  <si>
    <t>696 74 Velká nad Veličkou, CZ</t>
  </si>
  <si>
    <t>2024/04</t>
  </si>
  <si>
    <t>ZA2401971</t>
  </si>
  <si>
    <t>ČSAD LOGISTIK  Ostrava a.s.</t>
  </si>
  <si>
    <t>77160 Chenoise, FR</t>
  </si>
  <si>
    <t>2024/05</t>
  </si>
  <si>
    <t>ZA2402468</t>
  </si>
  <si>
    <t>2024/06</t>
  </si>
  <si>
    <t>ZA2402684</t>
  </si>
  <si>
    <t>Zbigniew Choroš - EURO FAST</t>
  </si>
  <si>
    <t>CPFI01</t>
  </si>
  <si>
    <t>018 41 Dubnica nad Váhom, SK</t>
  </si>
  <si>
    <t>01900</t>
  </si>
  <si>
    <t>01900 Nurmijarvi, FI</t>
  </si>
  <si>
    <t>FI</t>
  </si>
  <si>
    <t>2024/07</t>
  </si>
  <si>
    <t>ZA2403090</t>
  </si>
  <si>
    <t>CPDE34</t>
  </si>
  <si>
    <t>2024/08</t>
  </si>
  <si>
    <t>ZA2403458</t>
  </si>
  <si>
    <t>Vizocargo s.r.o.</t>
  </si>
  <si>
    <t>M2785</t>
  </si>
  <si>
    <t>CH</t>
  </si>
  <si>
    <t>4553 Subingen, CH</t>
  </si>
  <si>
    <t>2024/09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</si>
</sst>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\ [$Kč-405]_-;\-* #,##0\ [$Kč-405]_-;_-* &quot;-&quot;??\ [$Kč-405]_-;_-@_-"/>
    <numFmt numFmtId="165" formatCode="_-* #,##0_-;\-* #,##0_-;_-* &quot;-&quot;??_-;_-@_-"/>
    <numFmt numFmtId="166" formatCode="_-&quot;€&quot;* #,##0_-;\-&quot;€&quot;* #,##0_-;_-&quot;€&quot;* &quot;-&quot;??_-;_-@_-"/>
    <numFmt numFmtId="167" formatCode="d\.m\.yyyy"/>
    <numFmt numFmtId="168" formatCode="#,##0\ &quot;Kč&quot;"/>
    <numFmt numFmtId="169" formatCode="#,##0.000\ &quot;Kč&quot;;\-#,##0.000\ &quot;Kč&quot;"/>
    <numFmt numFmtId="170" formatCode="#,##0.0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7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6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168" fontId="6" fillId="5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6" fontId="6" fillId="5" borderId="1" xfId="0" applyNumberFormat="1" applyFont="1" applyFill="1" applyBorder="1" applyAlignment="1">
      <alignment horizontal="right" vertical="center" wrapText="1"/>
    </xf>
    <xf numFmtId="169" fontId="6" fillId="5" borderId="1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right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6" fontId="6" fillId="5" borderId="7" xfId="0" applyNumberFormat="1" applyFont="1" applyFill="1" applyBorder="1" applyAlignment="1">
      <alignment horizontal="right" vertical="center" wrapText="1"/>
    </xf>
    <xf numFmtId="168" fontId="6" fillId="5" borderId="7" xfId="0" applyNumberFormat="1" applyFont="1" applyFill="1" applyBorder="1" applyAlignment="1">
      <alignment horizontal="right" vertical="center" wrapText="1"/>
    </xf>
    <xf numFmtId="170" fontId="6" fillId="5" borderId="7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2" applyNumberFormat="1" applyFont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10" fillId="4" borderId="6" xfId="2" applyNumberFormat="1" applyFont="1" applyBorder="1" applyAlignment="1">
      <alignment horizontal="right" vertical="center" wrapText="1"/>
    </xf>
  </cellXfs>
  <cellStyles count="3">
    <cellStyle name="Čárka" xfId="1" builtinId="3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D21"/>
  <sheetViews>
    <sheetView showGridLines="0" tabSelected="1" zoomScaleNormal="100" workbookViewId="0">
      <selection activeCell="O19" sqref="O19"/>
    </sheetView>
  </sheetViews>
  <sheetFormatPr defaultRowHeight="15" outlineLevelCol="1" x14ac:dyDescent="0.25"/>
  <cols>
    <col min="2" max="2" width="13.85546875" customWidth="1"/>
    <col min="3" max="3" width="36.28515625" customWidth="1"/>
    <col min="4" max="4" width="25.140625" customWidth="1"/>
    <col min="6" max="6" width="14.85546875" customWidth="1"/>
    <col min="7" max="7" width="25" customWidth="1" outlineLevel="1"/>
    <col min="8" max="8" width="13.7109375" customWidth="1" outlineLevel="1"/>
    <col min="9" max="10" width="9.140625" customWidth="1" outlineLevel="1"/>
    <col min="11" max="11" width="29.85546875" customWidth="1" outlineLevel="1"/>
    <col min="15" max="17" width="9.140625" customWidth="1" outlineLevel="1"/>
    <col min="18" max="18" width="14.140625" customWidth="1" outlineLevel="1"/>
    <col min="19" max="19" width="9.140625" customWidth="1" outlineLevel="1"/>
    <col min="20" max="20" width="10.7109375" customWidth="1" outlineLevel="1"/>
    <col min="21" max="21" width="9.140625" style="4"/>
    <col min="22" max="23" width="10.7109375" bestFit="1" customWidth="1"/>
    <col min="27" max="27" width="9.42578125" bestFit="1" customWidth="1"/>
    <col min="30" max="30" width="9.42578125" bestFit="1" customWidth="1"/>
  </cols>
  <sheetData>
    <row r="2" spans="2:30" ht="21" x14ac:dyDescent="0.35">
      <c r="B2" s="2" t="s">
        <v>30</v>
      </c>
    </row>
    <row r="3" spans="2:30" ht="21" x14ac:dyDescent="0.35">
      <c r="B3" s="2"/>
    </row>
    <row r="4" spans="2:30" ht="15.75" thickBot="1" x14ac:dyDescent="0.3">
      <c r="B4" s="1" t="s">
        <v>51</v>
      </c>
    </row>
    <row r="5" spans="2:30" ht="15.75" thickBot="1" x14ac:dyDescent="0.3">
      <c r="B5" s="38" t="s">
        <v>0</v>
      </c>
      <c r="C5" s="25" t="s">
        <v>1</v>
      </c>
      <c r="D5" s="25" t="s">
        <v>2</v>
      </c>
      <c r="E5" s="25" t="s">
        <v>3</v>
      </c>
      <c r="F5" s="25" t="s">
        <v>4</v>
      </c>
      <c r="G5" s="25" t="s">
        <v>5</v>
      </c>
      <c r="H5" s="25" t="s">
        <v>6</v>
      </c>
      <c r="I5" s="25" t="s">
        <v>7</v>
      </c>
      <c r="J5" s="25" t="s">
        <v>8</v>
      </c>
      <c r="K5" s="25" t="s">
        <v>9</v>
      </c>
      <c r="L5" s="25" t="s">
        <v>10</v>
      </c>
      <c r="M5" s="25" t="s">
        <v>11</v>
      </c>
      <c r="N5" s="25" t="s">
        <v>12</v>
      </c>
      <c r="O5" s="25" t="s">
        <v>13</v>
      </c>
      <c r="P5" s="25" t="s">
        <v>14</v>
      </c>
      <c r="Q5" s="25" t="s">
        <v>12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</row>
    <row r="6" spans="2:30" ht="15.75" thickBot="1" x14ac:dyDescent="0.3">
      <c r="B6" s="3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2:30" ht="28.5" customHeight="1" thickBot="1" x14ac:dyDescent="0.3">
      <c r="B7" s="32" t="s">
        <v>54</v>
      </c>
      <c r="C7" s="8" t="s">
        <v>60</v>
      </c>
      <c r="D7" s="9" t="s">
        <v>46</v>
      </c>
      <c r="E7" s="22" t="s">
        <v>49</v>
      </c>
      <c r="F7" s="26">
        <v>45308</v>
      </c>
      <c r="G7" s="8" t="s">
        <v>21</v>
      </c>
      <c r="H7" s="26">
        <v>45310</v>
      </c>
      <c r="I7" s="22" t="s">
        <v>22</v>
      </c>
      <c r="J7" s="22">
        <v>34497</v>
      </c>
      <c r="K7" s="8" t="s">
        <v>33</v>
      </c>
      <c r="L7" s="22">
        <v>120</v>
      </c>
      <c r="M7" s="28">
        <v>1200</v>
      </c>
      <c r="N7" s="37" t="s">
        <v>23</v>
      </c>
      <c r="O7" s="10">
        <v>1160</v>
      </c>
      <c r="P7" s="10">
        <v>1270</v>
      </c>
      <c r="Q7" s="22" t="s">
        <v>23</v>
      </c>
      <c r="R7" s="9" t="s">
        <v>55</v>
      </c>
      <c r="S7" s="15">
        <v>24.675000000000001</v>
      </c>
      <c r="T7" s="12">
        <f>M7*S7</f>
        <v>29610</v>
      </c>
      <c r="U7" s="11" t="s">
        <v>56</v>
      </c>
      <c r="V7" s="12">
        <v>38813.775000000001</v>
      </c>
      <c r="W7" s="30">
        <f>V7-T7</f>
        <v>9203.7750000000015</v>
      </c>
    </row>
    <row r="8" spans="2:30" ht="28.5" customHeight="1" thickBot="1" x14ac:dyDescent="0.3">
      <c r="B8" s="23" t="s">
        <v>59</v>
      </c>
      <c r="C8" s="8" t="s">
        <v>50</v>
      </c>
      <c r="D8" s="8" t="s">
        <v>41</v>
      </c>
      <c r="E8" s="23" t="s">
        <v>61</v>
      </c>
      <c r="F8" s="26">
        <v>45327</v>
      </c>
      <c r="G8" s="8" t="s">
        <v>42</v>
      </c>
      <c r="H8" s="26">
        <v>45331</v>
      </c>
      <c r="I8" s="23" t="s">
        <v>48</v>
      </c>
      <c r="J8" s="23" t="s">
        <v>62</v>
      </c>
      <c r="K8" s="8" t="s">
        <v>63</v>
      </c>
      <c r="L8" s="23">
        <v>100</v>
      </c>
      <c r="M8" s="29">
        <v>3300</v>
      </c>
      <c r="N8" s="23" t="s">
        <v>23</v>
      </c>
      <c r="O8" s="14">
        <v>3200</v>
      </c>
      <c r="P8" s="14">
        <v>3300</v>
      </c>
      <c r="Q8" s="23" t="s">
        <v>23</v>
      </c>
      <c r="R8" s="8" t="s">
        <v>43</v>
      </c>
      <c r="S8" s="15">
        <v>24.895</v>
      </c>
      <c r="T8" s="12">
        <f>M8*S8</f>
        <v>82153.5</v>
      </c>
      <c r="U8" s="11" t="s">
        <v>57</v>
      </c>
      <c r="V8" s="12">
        <v>94650.79</v>
      </c>
      <c r="W8" s="30">
        <f>V8-T8</f>
        <v>12497.289999999994</v>
      </c>
      <c r="Z8" s="7"/>
      <c r="AA8" s="3"/>
      <c r="AC8" s="6"/>
      <c r="AD8" s="3"/>
    </row>
    <row r="9" spans="2:30" ht="28.5" customHeight="1" thickBot="1" x14ac:dyDescent="0.3">
      <c r="B9" s="33" t="s">
        <v>64</v>
      </c>
      <c r="C9" s="8" t="s">
        <v>24</v>
      </c>
      <c r="D9" s="8" t="s">
        <v>26</v>
      </c>
      <c r="E9" s="23" t="s">
        <v>44</v>
      </c>
      <c r="F9" s="26">
        <v>45364</v>
      </c>
      <c r="G9" s="8" t="s">
        <v>21</v>
      </c>
      <c r="H9" s="26">
        <v>45369</v>
      </c>
      <c r="I9" s="23" t="s">
        <v>27</v>
      </c>
      <c r="J9" s="23">
        <v>45200</v>
      </c>
      <c r="K9" s="8" t="s">
        <v>45</v>
      </c>
      <c r="L9" s="23">
        <v>100</v>
      </c>
      <c r="M9" s="31">
        <v>3062</v>
      </c>
      <c r="N9" s="23" t="s">
        <v>23</v>
      </c>
      <c r="O9" s="14">
        <v>3000</v>
      </c>
      <c r="P9" s="14">
        <v>3100</v>
      </c>
      <c r="Q9" s="23" t="s">
        <v>23</v>
      </c>
      <c r="R9" s="9" t="s">
        <v>55</v>
      </c>
      <c r="S9" s="15">
        <v>25.33</v>
      </c>
      <c r="T9" s="12">
        <f>M9*S9</f>
        <v>77560.459999999992</v>
      </c>
      <c r="U9" s="11" t="s">
        <v>58</v>
      </c>
      <c r="V9" s="13">
        <v>87974.636199999994</v>
      </c>
      <c r="W9" s="30">
        <f>V9-T9</f>
        <v>10414.176200000002</v>
      </c>
    </row>
    <row r="10" spans="2:30" ht="28.5" customHeight="1" thickBot="1" x14ac:dyDescent="0.3">
      <c r="B10" s="1" t="s">
        <v>52</v>
      </c>
      <c r="I10" s="4"/>
      <c r="J10" s="4"/>
      <c r="L10" s="4"/>
      <c r="O10" s="5"/>
      <c r="P10" s="5"/>
      <c r="T10" s="3"/>
      <c r="V10" s="3"/>
      <c r="W10" s="3"/>
    </row>
    <row r="11" spans="2:30" ht="28.5" customHeight="1" thickBot="1" x14ac:dyDescent="0.3">
      <c r="B11" s="23" t="s">
        <v>65</v>
      </c>
      <c r="C11" s="8" t="s">
        <v>60</v>
      </c>
      <c r="D11" s="8" t="s">
        <v>66</v>
      </c>
      <c r="E11" s="23" t="s">
        <v>67</v>
      </c>
      <c r="F11" s="26">
        <v>45384</v>
      </c>
      <c r="G11" s="8" t="s">
        <v>68</v>
      </c>
      <c r="H11" s="26">
        <v>45385</v>
      </c>
      <c r="I11" s="23" t="s">
        <v>28</v>
      </c>
      <c r="J11" s="23">
        <v>10200</v>
      </c>
      <c r="K11" s="8" t="s">
        <v>29</v>
      </c>
      <c r="L11" s="23">
        <v>90</v>
      </c>
      <c r="M11" s="34">
        <v>400</v>
      </c>
      <c r="N11" s="36" t="s">
        <v>23</v>
      </c>
      <c r="O11" s="14">
        <v>370</v>
      </c>
      <c r="P11" s="14">
        <v>400</v>
      </c>
      <c r="Q11" s="23" t="s">
        <v>23</v>
      </c>
      <c r="R11" s="8" t="s">
        <v>55</v>
      </c>
      <c r="S11" s="15">
        <v>25.36</v>
      </c>
      <c r="T11" s="12">
        <f>M11*S11</f>
        <v>10144</v>
      </c>
      <c r="U11" s="11" t="s">
        <v>69</v>
      </c>
      <c r="V11" s="13">
        <v>13516.88</v>
      </c>
      <c r="W11" s="30">
        <f>V11-T11</f>
        <v>3372.8799999999992</v>
      </c>
    </row>
    <row r="12" spans="2:30" ht="28.5" customHeight="1" thickBot="1" x14ac:dyDescent="0.3">
      <c r="B12" s="23" t="s">
        <v>70</v>
      </c>
      <c r="C12" s="8" t="s">
        <v>39</v>
      </c>
      <c r="D12" s="8" t="s">
        <v>71</v>
      </c>
      <c r="E12" s="23"/>
      <c r="F12" s="26">
        <v>45433</v>
      </c>
      <c r="G12" s="8" t="s">
        <v>72</v>
      </c>
      <c r="H12" s="26">
        <v>45436</v>
      </c>
      <c r="I12" s="23" t="s">
        <v>47</v>
      </c>
      <c r="J12" s="23">
        <v>90046</v>
      </c>
      <c r="K12" s="8" t="s">
        <v>40</v>
      </c>
      <c r="L12" s="23">
        <v>90</v>
      </c>
      <c r="M12" s="35">
        <v>1300</v>
      </c>
      <c r="N12" s="8" t="s">
        <v>23</v>
      </c>
      <c r="O12" s="14">
        <v>1250</v>
      </c>
      <c r="P12" s="14">
        <v>1350</v>
      </c>
      <c r="Q12" s="23" t="s">
        <v>23</v>
      </c>
      <c r="R12" s="8" t="s">
        <v>55</v>
      </c>
      <c r="S12" s="15">
        <v>25.09</v>
      </c>
      <c r="T12" s="12">
        <f>M12*S12</f>
        <v>32617</v>
      </c>
      <c r="U12" s="11" t="s">
        <v>73</v>
      </c>
      <c r="V12" s="13">
        <v>40645.800000000003</v>
      </c>
      <c r="W12" s="30">
        <f t="shared" ref="W12:W13" si="0">V12-T12</f>
        <v>8028.8000000000029</v>
      </c>
    </row>
    <row r="13" spans="2:30" ht="28.5" customHeight="1" thickBot="1" x14ac:dyDescent="0.3">
      <c r="B13" s="23" t="s">
        <v>74</v>
      </c>
      <c r="C13" s="8" t="s">
        <v>60</v>
      </c>
      <c r="D13" s="8" t="s">
        <v>34</v>
      </c>
      <c r="E13" s="23" t="s">
        <v>35</v>
      </c>
      <c r="F13" s="26">
        <v>45468</v>
      </c>
      <c r="G13" s="8" t="s">
        <v>21</v>
      </c>
      <c r="H13" s="26">
        <v>45468</v>
      </c>
      <c r="I13" s="23" t="s">
        <v>36</v>
      </c>
      <c r="J13" s="23">
        <v>4600</v>
      </c>
      <c r="K13" s="8" t="s">
        <v>37</v>
      </c>
      <c r="L13" s="23">
        <v>90</v>
      </c>
      <c r="M13" s="35">
        <v>19000</v>
      </c>
      <c r="N13" s="8" t="s">
        <v>38</v>
      </c>
      <c r="O13" s="14">
        <v>690</v>
      </c>
      <c r="P13" s="14">
        <v>790</v>
      </c>
      <c r="Q13" s="23" t="s">
        <v>23</v>
      </c>
      <c r="R13" s="8" t="s">
        <v>25</v>
      </c>
      <c r="S13" s="15">
        <v>24.72</v>
      </c>
      <c r="T13" s="12">
        <f>M13</f>
        <v>19000</v>
      </c>
      <c r="U13" s="11" t="s">
        <v>75</v>
      </c>
      <c r="V13" s="13">
        <v>28749.360000000001</v>
      </c>
      <c r="W13" s="30">
        <f t="shared" si="0"/>
        <v>9749.36</v>
      </c>
    </row>
    <row r="14" spans="2:30" ht="28.5" customHeight="1" thickBot="1" x14ac:dyDescent="0.3">
      <c r="B14" s="1" t="s">
        <v>53</v>
      </c>
      <c r="I14" s="4"/>
      <c r="J14" s="4"/>
      <c r="L14" s="4"/>
      <c r="M14" s="27"/>
      <c r="O14" s="5"/>
      <c r="P14" s="5"/>
      <c r="T14" s="3"/>
      <c r="V14" s="3"/>
      <c r="W14" s="3"/>
    </row>
    <row r="15" spans="2:30" ht="28.5" customHeight="1" thickBot="1" x14ac:dyDescent="0.3">
      <c r="B15" s="24" t="s">
        <v>76</v>
      </c>
      <c r="C15" s="8" t="s">
        <v>24</v>
      </c>
      <c r="D15" s="16" t="s">
        <v>77</v>
      </c>
      <c r="E15" s="24" t="s">
        <v>78</v>
      </c>
      <c r="F15" s="40">
        <v>45483</v>
      </c>
      <c r="G15" s="16" t="s">
        <v>79</v>
      </c>
      <c r="H15" s="40">
        <v>45488</v>
      </c>
      <c r="I15" s="24" t="s">
        <v>82</v>
      </c>
      <c r="J15" s="41" t="s">
        <v>80</v>
      </c>
      <c r="K15" s="16" t="s">
        <v>81</v>
      </c>
      <c r="L15" s="24">
        <v>100</v>
      </c>
      <c r="M15" s="42">
        <v>2400</v>
      </c>
      <c r="N15" s="24" t="s">
        <v>23</v>
      </c>
      <c r="O15" s="19">
        <v>2400</v>
      </c>
      <c r="P15" s="19">
        <v>2500</v>
      </c>
      <c r="Q15" s="24" t="s">
        <v>23</v>
      </c>
      <c r="R15" s="16" t="s">
        <v>55</v>
      </c>
      <c r="S15" s="21">
        <v>25.05</v>
      </c>
      <c r="T15" s="20">
        <f>M15*S15</f>
        <v>60120</v>
      </c>
      <c r="U15" s="17" t="s">
        <v>83</v>
      </c>
      <c r="V15" s="18">
        <v>78946.327499999999</v>
      </c>
      <c r="W15" s="43">
        <f>V15-T15</f>
        <v>18826.327499999999</v>
      </c>
    </row>
    <row r="16" spans="2:30" ht="28.5" customHeight="1" thickBot="1" x14ac:dyDescent="0.3">
      <c r="B16" s="24" t="s">
        <v>84</v>
      </c>
      <c r="C16" s="8" t="s">
        <v>24</v>
      </c>
      <c r="D16" s="16" t="s">
        <v>31</v>
      </c>
      <c r="E16" s="24" t="s">
        <v>85</v>
      </c>
      <c r="F16" s="40">
        <v>45520</v>
      </c>
      <c r="G16" s="16" t="s">
        <v>32</v>
      </c>
      <c r="H16" s="40">
        <v>45524</v>
      </c>
      <c r="I16" s="24" t="s">
        <v>22</v>
      </c>
      <c r="J16" s="24">
        <v>34</v>
      </c>
      <c r="K16" s="8" t="s">
        <v>33</v>
      </c>
      <c r="L16" s="24">
        <v>100</v>
      </c>
      <c r="M16" s="42">
        <v>1100</v>
      </c>
      <c r="N16" s="24" t="s">
        <v>23</v>
      </c>
      <c r="O16" s="19">
        <v>1100</v>
      </c>
      <c r="P16" s="19">
        <v>1200</v>
      </c>
      <c r="Q16" s="24" t="s">
        <v>23</v>
      </c>
      <c r="R16" s="16" t="s">
        <v>25</v>
      </c>
      <c r="S16" s="21">
        <v>25.454999999999998</v>
      </c>
      <c r="T16" s="20">
        <f>M16*S16</f>
        <v>28000.499999999996</v>
      </c>
      <c r="U16" s="17" t="s">
        <v>86</v>
      </c>
      <c r="V16" s="18">
        <v>34052.680800000002</v>
      </c>
      <c r="W16" s="43">
        <f t="shared" ref="W16:W17" si="1">V16-T16</f>
        <v>6052.1808000000055</v>
      </c>
    </row>
    <row r="17" spans="2:23" ht="28.5" customHeight="1" thickBot="1" x14ac:dyDescent="0.3">
      <c r="B17" s="24" t="s">
        <v>87</v>
      </c>
      <c r="C17" s="16" t="s">
        <v>60</v>
      </c>
      <c r="D17" s="16" t="s">
        <v>88</v>
      </c>
      <c r="E17" s="24" t="s">
        <v>89</v>
      </c>
      <c r="F17" s="40">
        <v>45547</v>
      </c>
      <c r="G17" s="16" t="s">
        <v>21</v>
      </c>
      <c r="H17" s="40">
        <v>45548</v>
      </c>
      <c r="I17" s="24" t="s">
        <v>90</v>
      </c>
      <c r="J17" s="24">
        <v>4553</v>
      </c>
      <c r="K17" s="16" t="s">
        <v>91</v>
      </c>
      <c r="L17" s="24">
        <v>90</v>
      </c>
      <c r="M17" s="42">
        <v>1850</v>
      </c>
      <c r="N17" s="24" t="s">
        <v>23</v>
      </c>
      <c r="O17" s="19">
        <v>1760</v>
      </c>
      <c r="P17" s="19">
        <v>1860</v>
      </c>
      <c r="Q17" s="24" t="s">
        <v>23</v>
      </c>
      <c r="R17" s="16" t="s">
        <v>25</v>
      </c>
      <c r="S17" s="21">
        <v>25.045000000000002</v>
      </c>
      <c r="T17" s="20">
        <f>M17*S17</f>
        <v>46333.25</v>
      </c>
      <c r="U17" s="17" t="s">
        <v>92</v>
      </c>
      <c r="V17" s="18">
        <v>58680.434999999998</v>
      </c>
      <c r="W17" s="43">
        <f t="shared" si="1"/>
        <v>12347.184999999998</v>
      </c>
    </row>
    <row r="18" spans="2:23" ht="28.5" customHeight="1" x14ac:dyDescent="0.25">
      <c r="B18" s="1"/>
      <c r="I18" s="4"/>
      <c r="J18" s="4"/>
      <c r="L18" s="4"/>
      <c r="O18" s="5"/>
      <c r="P18" s="5"/>
      <c r="T18" s="3"/>
      <c r="V18" s="3"/>
      <c r="W18" s="3"/>
    </row>
    <row r="19" spans="2:23" ht="28.5" customHeight="1" x14ac:dyDescent="0.25">
      <c r="U19"/>
    </row>
    <row r="20" spans="2:23" ht="28.5" customHeight="1" x14ac:dyDescent="0.25">
      <c r="U20"/>
    </row>
    <row r="21" spans="2:23" ht="28.5" customHeight="1" x14ac:dyDescent="0.25">
      <c r="U21"/>
    </row>
  </sheetData>
  <mergeCells count="22">
    <mergeCell ref="W5:W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0866141732283472" right="0.70866141732283472" top="0.78740157480314965" bottom="0.78740157480314965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2024</vt:lpstr>
      <vt:lpstr>List2</vt:lpstr>
    </vt:vector>
  </TitlesOfParts>
  <Company>AGTransport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Šrom</dc:creator>
  <cp:lastModifiedBy>Roman Šrom</cp:lastModifiedBy>
  <cp:lastPrinted>2021-10-18T11:27:10Z</cp:lastPrinted>
  <dcterms:created xsi:type="dcterms:W3CDTF">2019-10-09T08:22:26Z</dcterms:created>
  <dcterms:modified xsi:type="dcterms:W3CDTF">2024-09-20T09:21:33Z</dcterms:modified>
</cp:coreProperties>
</file>